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YinY\"/>
    </mc:Choice>
  </mc:AlternateContent>
  <xr:revisionPtr revIDLastSave="0" documentId="13_ncr:1_{F49C1EFC-EFC1-4761-8527-F9E86C1ADD2C}" xr6:coauthVersionLast="43" xr6:coauthVersionMax="43" xr10:uidLastSave="{00000000-0000-0000-0000-000000000000}"/>
  <bookViews>
    <workbookView xWindow="-120" yWindow="-120" windowWidth="20730" windowHeight="11160" firstSheet="2" activeTab="5" xr2:uid="{E88250CD-07A7-43F6-A8AB-3AB3757C3BF4}"/>
  </bookViews>
  <sheets>
    <sheet name="Sheet1" sheetId="1" r:id="rId1"/>
    <sheet name="供应商资料" sheetId="2" r:id="rId2"/>
    <sheet name="原材料资料" sheetId="3" r:id="rId3"/>
    <sheet name="采购业务进度和对账" sheetId="4" r:id="rId4"/>
    <sheet name="采购入库记录" sheetId="5" r:id="rId5"/>
    <sheet name="采购质检记录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3" i="4" l="1"/>
  <c r="Y4" i="4"/>
  <c r="Y5" i="4"/>
  <c r="Y6" i="4"/>
  <c r="Y7" i="4"/>
  <c r="Y8" i="4"/>
  <c r="Y9" i="4"/>
  <c r="Y10" i="4"/>
  <c r="Y11" i="4"/>
  <c r="W5" i="4"/>
  <c r="W9" i="4"/>
  <c r="V3" i="4"/>
  <c r="W3" i="4" s="1"/>
  <c r="V4" i="4"/>
  <c r="W4" i="4" s="1"/>
  <c r="V5" i="4"/>
  <c r="V6" i="4"/>
  <c r="W6" i="4" s="1"/>
  <c r="V7" i="4"/>
  <c r="W7" i="4" s="1"/>
  <c r="V8" i="4"/>
  <c r="W8" i="4" s="1"/>
  <c r="V9" i="4"/>
  <c r="V10" i="4"/>
  <c r="W10" i="4" s="1"/>
  <c r="V11" i="4"/>
  <c r="W11" i="4" s="1"/>
  <c r="S3" i="4"/>
  <c r="S4" i="4"/>
  <c r="S5" i="4"/>
  <c r="S6" i="4"/>
  <c r="S7" i="4"/>
  <c r="S8" i="4"/>
  <c r="S9" i="4"/>
  <c r="S10" i="4"/>
  <c r="S11" i="4"/>
  <c r="R3" i="4"/>
  <c r="R4" i="4"/>
  <c r="R5" i="4"/>
  <c r="R6" i="4"/>
  <c r="R7" i="4"/>
  <c r="R8" i="4"/>
  <c r="R9" i="4"/>
  <c r="R10" i="4"/>
  <c r="R11" i="4"/>
  <c r="H3" i="4"/>
  <c r="H4" i="4"/>
  <c r="H5" i="4"/>
  <c r="H6" i="4"/>
  <c r="H7" i="4"/>
  <c r="H8" i="4"/>
  <c r="H9" i="4"/>
  <c r="H10" i="4"/>
  <c r="H11" i="4"/>
</calcChain>
</file>

<file path=xl/sharedStrings.xml><?xml version="1.0" encoding="utf-8"?>
<sst xmlns="http://schemas.openxmlformats.org/spreadsheetml/2006/main" count="191" uniqueCount="115">
  <si>
    <t>编号</t>
  </si>
  <si>
    <t>编号</t>
    <phoneticPr fontId="1" type="noConversion"/>
  </si>
  <si>
    <t>供应商名称</t>
  </si>
  <si>
    <t>供应商名称</t>
    <phoneticPr fontId="1" type="noConversion"/>
  </si>
  <si>
    <t>供应商简称</t>
  </si>
  <si>
    <t>供应商简称</t>
    <phoneticPr fontId="1" type="noConversion"/>
  </si>
  <si>
    <t>现结</t>
  </si>
  <si>
    <t>现结</t>
    <phoneticPr fontId="1" type="noConversion"/>
  </si>
  <si>
    <t>账期天数</t>
  </si>
  <si>
    <t>账期天数</t>
    <phoneticPr fontId="1" type="noConversion"/>
  </si>
  <si>
    <t>是否开票</t>
  </si>
  <si>
    <t>是否开票</t>
    <phoneticPr fontId="1" type="noConversion"/>
  </si>
  <si>
    <t>地址</t>
  </si>
  <si>
    <t>地址</t>
    <phoneticPr fontId="1" type="noConversion"/>
  </si>
  <si>
    <t>对接人</t>
  </si>
  <si>
    <t>对接人</t>
    <phoneticPr fontId="1" type="noConversion"/>
  </si>
  <si>
    <t>电话</t>
  </si>
  <si>
    <t>电话</t>
    <phoneticPr fontId="1" type="noConversion"/>
  </si>
  <si>
    <t>备用对接人</t>
  </si>
  <si>
    <t>备用对接人</t>
    <phoneticPr fontId="1" type="noConversion"/>
  </si>
  <si>
    <t>备用电话</t>
  </si>
  <si>
    <t>备用电话</t>
    <phoneticPr fontId="1" type="noConversion"/>
  </si>
  <si>
    <t>材料名称</t>
  </si>
  <si>
    <t>材料名称</t>
    <phoneticPr fontId="1" type="noConversion"/>
  </si>
  <si>
    <t>参数1</t>
  </si>
  <si>
    <t>参数1</t>
    <phoneticPr fontId="1" type="noConversion"/>
  </si>
  <si>
    <t>参数2</t>
  </si>
  <si>
    <t>参数2</t>
    <phoneticPr fontId="1" type="noConversion"/>
  </si>
  <si>
    <t>参数3</t>
  </si>
  <si>
    <t>参数3</t>
    <phoneticPr fontId="1" type="noConversion"/>
  </si>
  <si>
    <t>采购单号</t>
  </si>
  <si>
    <t>采购单号</t>
    <phoneticPr fontId="1" type="noConversion"/>
  </si>
  <si>
    <t>下单日期</t>
  </si>
  <si>
    <t>下单日期</t>
    <phoneticPr fontId="1" type="noConversion"/>
  </si>
  <si>
    <t>供应商</t>
  </si>
  <si>
    <t>供应商</t>
    <phoneticPr fontId="1" type="noConversion"/>
  </si>
  <si>
    <t>下单数量</t>
  </si>
  <si>
    <t>下单数量</t>
    <phoneticPr fontId="1" type="noConversion"/>
  </si>
  <si>
    <t>预定交期</t>
  </si>
  <si>
    <t>预定交期</t>
    <phoneticPr fontId="1" type="noConversion"/>
  </si>
  <si>
    <t>请购人</t>
  </si>
  <si>
    <t>请购人</t>
    <phoneticPr fontId="1" type="noConversion"/>
  </si>
  <si>
    <t>执行人</t>
  </si>
  <si>
    <t>执行人</t>
    <phoneticPr fontId="1" type="noConversion"/>
  </si>
  <si>
    <t>质检通过数量</t>
  </si>
  <si>
    <t>质检通过数量</t>
    <phoneticPr fontId="1" type="noConversion"/>
  </si>
  <si>
    <t>最近一次质检日期</t>
  </si>
  <si>
    <t>最近一次质检日期</t>
    <phoneticPr fontId="1" type="noConversion"/>
  </si>
  <si>
    <t>质检人</t>
  </si>
  <si>
    <t>质检人</t>
    <phoneticPr fontId="1" type="noConversion"/>
  </si>
  <si>
    <t>收货总数量</t>
  </si>
  <si>
    <t>收货总数量</t>
    <phoneticPr fontId="1" type="noConversion"/>
  </si>
  <si>
    <t>收货人</t>
  </si>
  <si>
    <t>收货人</t>
    <phoneticPr fontId="1" type="noConversion"/>
  </si>
  <si>
    <t>收货日期</t>
  </si>
  <si>
    <t>收货日期</t>
    <phoneticPr fontId="1" type="noConversion"/>
  </si>
  <si>
    <t>是否拖期</t>
  </si>
  <si>
    <t>是否拖期</t>
    <phoneticPr fontId="1" type="noConversion"/>
  </si>
  <si>
    <t>剩余数量</t>
  </si>
  <si>
    <t>剩余数量</t>
    <phoneticPr fontId="1" type="noConversion"/>
  </si>
  <si>
    <t>不良退回数量</t>
  </si>
  <si>
    <t>不良退回数量</t>
    <phoneticPr fontId="1" type="noConversion"/>
  </si>
  <si>
    <t>单价</t>
  </si>
  <si>
    <t>单价</t>
    <phoneticPr fontId="1" type="noConversion"/>
  </si>
  <si>
    <t>总价</t>
  </si>
  <si>
    <t>总价</t>
    <phoneticPr fontId="1" type="noConversion"/>
  </si>
  <si>
    <t>补货数量</t>
  </si>
  <si>
    <t>补货数量</t>
    <phoneticPr fontId="1" type="noConversion"/>
  </si>
  <si>
    <t>结账数量</t>
  </si>
  <si>
    <t>结账数量</t>
    <phoneticPr fontId="1" type="noConversion"/>
  </si>
  <si>
    <t>结账价格</t>
  </si>
  <si>
    <t>结账价格</t>
    <phoneticPr fontId="1" type="noConversion"/>
  </si>
  <si>
    <t>账期</t>
  </si>
  <si>
    <t>账期</t>
    <phoneticPr fontId="1" type="noConversion"/>
  </si>
  <si>
    <t>结账日期</t>
  </si>
  <si>
    <t>结账日期</t>
    <phoneticPr fontId="1" type="noConversion"/>
  </si>
  <si>
    <t>质检数量</t>
    <phoneticPr fontId="1" type="noConversion"/>
  </si>
  <si>
    <t>质检日期</t>
    <phoneticPr fontId="1" type="noConversion"/>
  </si>
  <si>
    <t>质检结论</t>
    <phoneticPr fontId="1" type="noConversion"/>
  </si>
  <si>
    <t>到货数量</t>
    <phoneticPr fontId="1" type="noConversion"/>
  </si>
  <si>
    <t>到货日期</t>
    <phoneticPr fontId="1" type="noConversion"/>
  </si>
  <si>
    <t>库管</t>
    <phoneticPr fontId="1" type="noConversion"/>
  </si>
  <si>
    <t>库房</t>
    <phoneticPr fontId="1" type="noConversion"/>
  </si>
  <si>
    <t>库位</t>
    <phoneticPr fontId="1" type="noConversion"/>
  </si>
  <si>
    <t>备注</t>
    <phoneticPr fontId="1" type="noConversion"/>
  </si>
  <si>
    <t>参数4</t>
  </si>
  <si>
    <t>参数4</t>
    <phoneticPr fontId="1" type="noConversion"/>
  </si>
  <si>
    <t>供应商资料</t>
    <phoneticPr fontId="1" type="noConversion"/>
  </si>
  <si>
    <t>供应商1</t>
  </si>
  <si>
    <t>供应商1</t>
    <phoneticPr fontId="1" type="noConversion"/>
  </si>
  <si>
    <t>供应商2</t>
  </si>
  <si>
    <t>供应商3</t>
  </si>
  <si>
    <t>供应商4</t>
  </si>
  <si>
    <t>供应商5</t>
  </si>
  <si>
    <t>供应商6</t>
  </si>
  <si>
    <t>供应商2</t>
    <phoneticPr fontId="1" type="noConversion"/>
  </si>
  <si>
    <t>Y</t>
  </si>
  <si>
    <t>A1</t>
  </si>
  <si>
    <t>A1</t>
    <phoneticPr fontId="1" type="noConversion"/>
  </si>
  <si>
    <t>A2</t>
  </si>
  <si>
    <t>A3</t>
  </si>
  <si>
    <t>A4</t>
  </si>
  <si>
    <t>A5</t>
  </si>
  <si>
    <t>采购业务</t>
    <phoneticPr fontId="1" type="noConversion"/>
  </si>
  <si>
    <t>张三</t>
  </si>
  <si>
    <t>材料参数1</t>
  </si>
  <si>
    <t>到货数量</t>
  </si>
  <si>
    <t>到货日期</t>
  </si>
  <si>
    <t>库管</t>
  </si>
  <si>
    <t>库房</t>
  </si>
  <si>
    <t>库位</t>
  </si>
  <si>
    <t>备注</t>
  </si>
  <si>
    <t>质检数量</t>
  </si>
  <si>
    <t>质检日期</t>
  </si>
  <si>
    <t>质检结论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</si>
</sst>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trike/>
      <sz val="11"/>
      <color theme="1"/>
      <name val="等线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B0000"/>
        <bgColor indexed="64"/>
      </patternFill>
    </fill>
    <fill>
      <patternFill patternType="solid">
        <fgColor rgb="FFDAA52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07420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176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</cellXfs>
  <cellStyles count="1">
    <cellStyle name="常规" xfId="0" builtinId="0"/>
  </cellStyles>
  <dxfs count="17">
    <dxf>
      <numFmt numFmtId="176" formatCode="yyyy\-mm\-dd"/>
    </dxf>
    <dxf>
      <numFmt numFmtId="176" formatCode="yyyy\-mm\-dd"/>
    </dxf>
    <dxf>
      <numFmt numFmtId="176" formatCode="yyyy\-mm\-dd"/>
    </dxf>
    <dxf>
      <numFmt numFmtId="176" formatCode="yyyy\-mm\-dd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4B1D4F-433F-4CA6-B7E9-393BAC0A8A94}" name="供应商资料" displayName="供应商资料" ref="A2:K8" totalsRowShown="0" headerRowDxfId="16" dataDxfId="15">
  <autoFilter ref="A2:K8" xr:uid="{A205521E-8952-4703-BA70-90E5A718E487}"/>
  <tableColumns count="11">
    <tableColumn id="1" xr3:uid="{513D4E0B-CB97-48FE-B3CC-14878B1C1190}" name="编号" dataDxfId="14"/>
    <tableColumn id="2" xr3:uid="{5934DD52-AB5B-4617-80C4-6298088567C5}" name="供应商名称" dataDxfId="13"/>
    <tableColumn id="3" xr3:uid="{03028FDA-1CEA-421B-9586-14F77720E1CF}" name="供应商简称" dataDxfId="12"/>
    <tableColumn id="4" xr3:uid="{8555A772-398E-44BE-82FD-7D572B68E9C6}" name="现结" dataDxfId="11"/>
    <tableColumn id="5" xr3:uid="{54992EFF-AF19-474C-972B-459AE11623DA}" name="账期天数" dataDxfId="10"/>
    <tableColumn id="6" xr3:uid="{83354EC5-7A42-4069-8F5D-B3790ECC08E8}" name="是否开票" dataDxfId="9"/>
    <tableColumn id="7" xr3:uid="{DF33980F-E33B-4615-B99D-9586BB680082}" name="地址" dataDxfId="8"/>
    <tableColumn id="8" xr3:uid="{47B70D6F-788D-473C-9A85-DE5A3EF1C943}" name="对接人" dataDxfId="7"/>
    <tableColumn id="9" xr3:uid="{578B1395-D5D2-4730-B2B9-94C530B4BAC3}" name="电话" dataDxfId="6"/>
    <tableColumn id="10" xr3:uid="{BBA3D96C-E6A2-49F0-97E9-3223D6C3AF75}" name="备用对接人" dataDxfId="5"/>
    <tableColumn id="11" xr3:uid="{92A19339-23BC-4A7F-85BC-AD3C01FFF82B}" name="备用电话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47ACF9-5793-4208-8105-E6AAA568696B}" name="原材料资料" displayName="原材料资料" ref="A2:F7" totalsRowShown="0">
  <autoFilter ref="A2:F7" xr:uid="{471EA35A-34CB-4C86-A364-EC5309926F6B}"/>
  <tableColumns count="6">
    <tableColumn id="1" xr3:uid="{FC411D02-0D0A-47F0-9A10-FBFD66112637}" name="编号"/>
    <tableColumn id="2" xr3:uid="{D6A86473-A6C7-4301-8D1F-E6AFA04385BE}" name="材料名称"/>
    <tableColumn id="3" xr3:uid="{D6A8BDA6-9A1D-4498-BD64-0658FF6B751B}" name="参数1"/>
    <tableColumn id="4" xr3:uid="{683D5A47-AF5A-4794-A314-6C26B31170E4}" name="参数2"/>
    <tableColumn id="5" xr3:uid="{413831E6-5D19-46DB-A1BA-C3B222FFBFAE}" name="参数3"/>
    <tableColumn id="6" xr3:uid="{3AFFE9A5-23A3-4919-9301-17DD6C6093BD}" name="参数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794CE3D-13DD-4F06-AFF7-5291945096BF}" name="采购业务进度和对账" displayName="采购业务进度和对账" ref="A2:Y11" totalsRowShown="0">
  <autoFilter ref="A2:Y11" xr:uid="{8C22E6E2-97D5-4BE8-BA18-628CCBC0C2F1}"/>
  <tableColumns count="25">
    <tableColumn id="1" xr3:uid="{2F7EC514-9570-49B3-BB2A-567FE71EDF5F}" name="采购单号"/>
    <tableColumn id="2" xr3:uid="{DFC93EA7-DC82-4598-B68F-8E5982875E2F}" name="下单日期" dataDxfId="3"/>
    <tableColumn id="3" xr3:uid="{DF781D50-1921-4D06-AFFD-38A2A0FA165E}" name="供应商"/>
    <tableColumn id="4" xr3:uid="{5C414D49-8FE7-4971-BBDC-69D471697AEE}" name="材料名称"/>
    <tableColumn id="5" xr3:uid="{4FA24BAB-F8FF-4687-9BC8-7B5A4D5FFD95}" name="参数1"/>
    <tableColumn id="6" xr3:uid="{E7110B05-3ACC-4931-87B6-510E0D903F2B}" name="下单数量"/>
    <tableColumn id="7" xr3:uid="{9A81F760-EF7D-4332-8BB4-F5D445315458}" name="单价"/>
    <tableColumn id="8" xr3:uid="{8F2FFF3D-6C9E-493B-BEAB-4B5BF8AE5266}" name="总价">
      <calculatedColumnFormula>采购业务进度和对账[[#This Row],[单价]]*采购业务进度和对账[[#This Row],[下单数量]]</calculatedColumnFormula>
    </tableColumn>
    <tableColumn id="9" xr3:uid="{F7CD02C6-4256-4CFE-9328-580F7D78C2B1}" name="预定交期" dataDxfId="2"/>
    <tableColumn id="10" xr3:uid="{BF85D29A-EEEA-4957-8392-4907BE4B0394}" name="请购人"/>
    <tableColumn id="11" xr3:uid="{EC8DF27F-E11C-41E5-A882-35D7A7E5DE39}" name="执行人"/>
    <tableColumn id="12" xr3:uid="{48F827D2-DFBD-4CC1-AC30-EFE7D4B11D84}" name="质检通过数量"/>
    <tableColumn id="13" xr3:uid="{A9EF3ACE-5043-46FD-A776-EC3EE4F3661D}" name="最近一次质检日期" dataDxfId="1"/>
    <tableColumn id="14" xr3:uid="{50D509DC-EAD9-437E-8B63-B9E6F6E951FF}" name="质检人"/>
    <tableColumn id="15" xr3:uid="{A64FD88B-BE94-4272-9A4C-4B86DBC7521C}" name="收货总数量"/>
    <tableColumn id="16" xr3:uid="{7467175E-9E86-4798-93CE-67FF8EDFCC89}" name="收货人"/>
    <tableColumn id="17" xr3:uid="{AF0C911E-487E-4AF0-BCD3-41D3E970D444}" name="收货日期" dataDxfId="0"/>
    <tableColumn id="18" xr3:uid="{71AC5CB0-C1EC-46D4-90DF-A01446CFC8D2}" name="剩余数量">
      <calculatedColumnFormula>采购业务进度和对账[[#This Row],[下单数量]]-采购业务进度和对账[[#This Row],[收货总数量]]</calculatedColumnFormula>
    </tableColumn>
    <tableColumn id="19" xr3:uid="{674FFDE5-5BED-436D-81B8-E7B9C86476A1}" name="是否拖期">
      <calculatedColumnFormula>IF(采购业务进度和对账[[#This Row],[预定交期]]&lt;采购业务进度和对账[[#This Row],[收货日期]], "Y", "N")</calculatedColumnFormula>
    </tableColumn>
    <tableColumn id="20" xr3:uid="{26676231-F8FD-4892-BF0D-1617FDA994D1}" name="不良退回数量"/>
    <tableColumn id="21" xr3:uid="{52B19394-41C2-45A5-B142-6D55AD2B7D8F}" name="补货数量"/>
    <tableColumn id="22" xr3:uid="{F11A3FCC-6071-4BDD-A23B-E0F2C67BBDA0}" name="结账数量">
      <calculatedColumnFormula>采购业务进度和对账[[#This Row],[收货总数量]]-采购业务进度和对账[[#This Row],[不良退回数量]]+采购业务进度和对账[[#This Row],[补货数量]]</calculatedColumnFormula>
    </tableColumn>
    <tableColumn id="23" xr3:uid="{AD1B35C1-C4CE-4DC5-A95B-786F72354F84}" name="结账价格">
      <calculatedColumnFormula>采购业务进度和对账[[#This Row],[结账数量]]*采购业务进度和对账[[#This Row],[单价]]</calculatedColumnFormula>
    </tableColumn>
    <tableColumn id="24" xr3:uid="{399AB084-B7A8-4A78-B19B-49D74F6324A3}" name="账期"/>
    <tableColumn id="25" xr3:uid="{262422B5-DCEC-40AF-9A1B-77F8222C53C9}" name="结账日期">
      <calculatedColumnFormula>IF(采购业务进度和对账[[#This Row],[收货日期]]&lt;&gt;"", 采购业务进度和对账[[#This Row],[收货日期]]+采购业务进度和对账[[#This Row],[账期]], "")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1B6CAC5-CB9A-4A82-A984-8C4842EC7CAF}" name="采购入库记录" displayName="采购入库记录" ref="A1:N4" totalsRowShown="0">
  <autoFilter ref="A1:N4" xr:uid="{DEDE01E7-2B57-462A-8342-79CBA18D1F88}"/>
  <tableColumns count="14">
    <tableColumn id="1" xr3:uid="{C7B8044D-A320-4829-9760-2E8745CF7EFC}" name="编号"/>
    <tableColumn id="2" xr3:uid="{83FB4120-9415-4558-8C5C-F239305B8C89}" name="采购单号"/>
    <tableColumn id="3" xr3:uid="{016CC544-32AC-43E6-89F1-63E5F591A48F}" name="下单日期"/>
    <tableColumn id="4" xr3:uid="{D365FC27-7B6D-4368-A489-D985543FDFEF}" name="供应商"/>
    <tableColumn id="5" xr3:uid="{805BADCC-10D1-4407-8493-7864ED1F1079}" name="材料名称"/>
    <tableColumn id="6" xr3:uid="{86FCCB68-7268-4440-8F9D-EECF2B067B89}" name="材料参数1"/>
    <tableColumn id="7" xr3:uid="{2D258ED1-8920-4EFF-90AA-435EF9FABB82}" name="下单数量"/>
    <tableColumn id="8" xr3:uid="{99A00784-BA5D-4AB6-81E8-B807FF257342}" name="预定交期"/>
    <tableColumn id="9" xr3:uid="{6DB82357-7AD1-478D-8C97-9F084DEF2806}" name="到货数量"/>
    <tableColumn id="10" xr3:uid="{BC31BA46-F2BF-4977-920F-ACBFE85A1254}" name="到货日期"/>
    <tableColumn id="11" xr3:uid="{AFEF307D-235D-4D2B-BE46-9695359DA845}" name="库管"/>
    <tableColumn id="12" xr3:uid="{78123479-B7B3-4BCB-82F0-5B603296B9C3}" name="库房"/>
    <tableColumn id="13" xr3:uid="{F7884AC2-A8FF-482C-B6DF-B860DA61606E}" name="库位"/>
    <tableColumn id="14" xr3:uid="{FCE67C62-051F-494C-B361-763EF44BE7A6}" name="备注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565A9FE-3620-4271-A70E-0595ABC95ED2}" name="采购质检记录" displayName="采购质检记录" ref="A1:O3" totalsRowShown="0">
  <autoFilter ref="A1:O3" xr:uid="{3E952D1E-2144-4632-B46F-39382553EB7C}"/>
  <tableColumns count="15">
    <tableColumn id="1" xr3:uid="{3B1D7CB5-9EC9-4567-BDF5-F922F7C703AB}" name="编号"/>
    <tableColumn id="2" xr3:uid="{CF3F7B1E-5CC0-4952-A6BF-76C65B0AD125}" name="采购单号"/>
    <tableColumn id="3" xr3:uid="{CE8696D8-0A14-4133-891F-118AE39FFEA0}" name="下单日期"/>
    <tableColumn id="4" xr3:uid="{037F1100-A6A7-42DE-9190-B53B1F91D62C}" name="供应商"/>
    <tableColumn id="5" xr3:uid="{60C12208-15FC-44C6-ABB0-125DC08F6285}" name="材料名称"/>
    <tableColumn id="6" xr3:uid="{7974571F-26C6-435C-AB68-755669E7CBE7}" name="材料参数1"/>
    <tableColumn id="7" xr3:uid="{119F099F-6E44-4AA1-87E7-56B7DAA38BB8}" name="下单数量"/>
    <tableColumn id="8" xr3:uid="{D74F9877-BD86-47C4-8CEA-CB51E4F018AB}" name="预定交期"/>
    <tableColumn id="9" xr3:uid="{4944DE6C-DDA0-40A5-AD2F-6082B18433D3}" name="质检数量"/>
    <tableColumn id="10" xr3:uid="{70BDA633-360A-471C-ACA8-80DCA7F82608}" name="质检日期"/>
    <tableColumn id="11" xr3:uid="{7A71AC1D-7C89-48B1-8CDD-DA8D292E93DA}" name="质检人"/>
    <tableColumn id="12" xr3:uid="{70752A62-93CE-4415-96F3-DFB4B4570805}" name="质检结论"/>
    <tableColumn id="13" xr3:uid="{B01DB693-3CF9-4766-8AEA-52AAF92B565C}" name="参数1"/>
    <tableColumn id="14" xr3:uid="{60CC1128-D655-483B-8C45-E5CE077936ED}" name="参数2"/>
    <tableColumn id="15" xr3:uid="{843D7ECA-9BC1-4134-B735-58857E482797}" name="参数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9B5005CC-5A68-47DA-9C33-2227DE8879AD}">
  <we:reference id="wa200000158" version="3.5.4.1" store="zh-CN" storeType="OMEX"/>
  <we:alternateReferences>
    <we:reference id="wa200000158" version="3.5.4.1" store="WA200000158" storeType="OMEX"/>
  </we:alternateReferences>
  <we:properties/>
  <we:bindings/>
  <we:snapshot xmlns:r="http://schemas.openxmlformats.org/officeDocument/2006/relationships"/>
</we:webextension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53A54-8003-4C72-B0A5-AD94CB9E7F67}">
  <dimension ref="A2:Y23"/>
  <sheetViews>
    <sheetView topLeftCell="A7" workbookViewId="0">
      <selection activeCell="M23" sqref="A23:M23"/>
    </sheetView>
  </sheetViews>
  <sheetFormatPr defaultRowHeight="14.25" x14ac:dyDescent="0.2"/>
  <cols>
    <col min="2" max="2" width="15.375" customWidth="1"/>
    <col min="3" max="5" width="14.875" customWidth="1"/>
    <col min="12" max="12" width="16.75" customWidth="1"/>
    <col min="13" max="13" width="18.25" customWidth="1"/>
    <col min="20" max="20" width="15.125" customWidth="1"/>
  </cols>
  <sheetData>
    <row r="2" spans="1:25" x14ac:dyDescent="0.2">
      <c r="A2" t="s">
        <v>1</v>
      </c>
      <c r="B2" t="s">
        <v>3</v>
      </c>
      <c r="C2" t="s">
        <v>5</v>
      </c>
      <c r="F2" t="s">
        <v>7</v>
      </c>
      <c r="G2" t="s">
        <v>9</v>
      </c>
      <c r="H2" t="s">
        <v>11</v>
      </c>
      <c r="I2" t="s">
        <v>13</v>
      </c>
      <c r="J2" t="s">
        <v>15</v>
      </c>
      <c r="K2" t="s">
        <v>17</v>
      </c>
      <c r="L2" t="s">
        <v>19</v>
      </c>
      <c r="M2" t="s">
        <v>21</v>
      </c>
    </row>
    <row r="7" spans="1:25" x14ac:dyDescent="0.2">
      <c r="A7" t="s">
        <v>1</v>
      </c>
      <c r="B7" t="s">
        <v>23</v>
      </c>
      <c r="C7" t="s">
        <v>25</v>
      </c>
      <c r="F7" t="s">
        <v>27</v>
      </c>
      <c r="G7" t="s">
        <v>29</v>
      </c>
      <c r="H7" t="s">
        <v>86</v>
      </c>
    </row>
    <row r="12" spans="1:25" x14ac:dyDescent="0.2">
      <c r="A12" t="s">
        <v>31</v>
      </c>
      <c r="B12" t="s">
        <v>33</v>
      </c>
      <c r="C12" t="s">
        <v>35</v>
      </c>
      <c r="D12" t="s">
        <v>23</v>
      </c>
      <c r="E12" t="s">
        <v>25</v>
      </c>
      <c r="F12" t="s">
        <v>37</v>
      </c>
      <c r="G12" t="s">
        <v>63</v>
      </c>
      <c r="H12" t="s">
        <v>65</v>
      </c>
      <c r="I12" t="s">
        <v>39</v>
      </c>
      <c r="J12" t="s">
        <v>41</v>
      </c>
      <c r="K12" t="s">
        <v>43</v>
      </c>
      <c r="L12" t="s">
        <v>45</v>
      </c>
      <c r="M12" t="s">
        <v>47</v>
      </c>
      <c r="N12" t="s">
        <v>49</v>
      </c>
      <c r="O12" t="s">
        <v>51</v>
      </c>
      <c r="P12" t="s">
        <v>53</v>
      </c>
      <c r="Q12" t="s">
        <v>55</v>
      </c>
      <c r="R12" t="s">
        <v>59</v>
      </c>
      <c r="S12" t="s">
        <v>57</v>
      </c>
      <c r="T12" t="s">
        <v>61</v>
      </c>
      <c r="U12" t="s">
        <v>67</v>
      </c>
      <c r="V12" t="s">
        <v>69</v>
      </c>
      <c r="W12" t="s">
        <v>71</v>
      </c>
      <c r="X12" t="s">
        <v>73</v>
      </c>
      <c r="Y12" t="s">
        <v>75</v>
      </c>
    </row>
    <row r="18" spans="1:14" x14ac:dyDescent="0.2">
      <c r="A18" t="s">
        <v>31</v>
      </c>
      <c r="B18" t="s">
        <v>33</v>
      </c>
      <c r="C18" t="s">
        <v>35</v>
      </c>
      <c r="D18" t="s">
        <v>23</v>
      </c>
      <c r="E18" t="s">
        <v>25</v>
      </c>
      <c r="F18" t="s">
        <v>37</v>
      </c>
      <c r="G18" t="s">
        <v>39</v>
      </c>
      <c r="H18" t="s">
        <v>76</v>
      </c>
      <c r="I18" t="s">
        <v>77</v>
      </c>
      <c r="J18" t="s">
        <v>49</v>
      </c>
      <c r="K18" t="s">
        <v>78</v>
      </c>
      <c r="L18" t="s">
        <v>25</v>
      </c>
      <c r="M18" t="s">
        <v>27</v>
      </c>
      <c r="N18" t="s">
        <v>29</v>
      </c>
    </row>
    <row r="23" spans="1:14" x14ac:dyDescent="0.2">
      <c r="A23" t="s">
        <v>31</v>
      </c>
      <c r="B23" t="s">
        <v>33</v>
      </c>
      <c r="C23" t="s">
        <v>35</v>
      </c>
      <c r="D23" t="s">
        <v>23</v>
      </c>
      <c r="E23" t="s">
        <v>25</v>
      </c>
      <c r="F23" t="s">
        <v>37</v>
      </c>
      <c r="G23" t="s">
        <v>39</v>
      </c>
      <c r="H23" t="s">
        <v>79</v>
      </c>
      <c r="I23" t="s">
        <v>80</v>
      </c>
      <c r="J23" t="s">
        <v>81</v>
      </c>
      <c r="K23" t="s">
        <v>82</v>
      </c>
      <c r="L23" t="s">
        <v>83</v>
      </c>
      <c r="M23" t="s">
        <v>84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BA405-DA6D-4677-8B93-5B928A437F3D}">
  <dimension ref="A1:K8"/>
  <sheetViews>
    <sheetView workbookViewId="0">
      <selection activeCell="G5" sqref="G5"/>
    </sheetView>
  </sheetViews>
  <sheetFormatPr defaultRowHeight="14.25" x14ac:dyDescent="0.2"/>
  <cols>
    <col min="1" max="1" width="10.25" style="2" customWidth="1"/>
    <col min="2" max="2" width="8.625" style="2" customWidth="1"/>
    <col min="3" max="3" width="8.25" style="2" customWidth="1"/>
    <col min="4" max="4" width="5.75" style="2" customWidth="1"/>
    <col min="5" max="5" width="7.125" style="2" customWidth="1"/>
    <col min="6" max="6" width="11" style="2" bestFit="1" customWidth="1"/>
    <col min="7" max="7" width="7.25" style="2" bestFit="1" customWidth="1"/>
    <col min="8" max="8" width="9.125" style="2" bestFit="1" customWidth="1"/>
    <col min="9" max="9" width="7.25" style="2" bestFit="1" customWidth="1"/>
    <col min="10" max="10" width="13" style="2" bestFit="1" customWidth="1"/>
    <col min="11" max="11" width="11" style="2" bestFit="1" customWidth="1"/>
    <col min="12" max="16384" width="9" style="2"/>
  </cols>
  <sheetData>
    <row r="1" spans="1:11" x14ac:dyDescent="0.2">
      <c r="A1" s="2" t="s">
        <v>87</v>
      </c>
    </row>
    <row r="2" spans="1:11" ht="28.5" x14ac:dyDescent="0.2">
      <c r="A2" s="3" t="s">
        <v>0</v>
      </c>
      <c r="B2" s="2" t="s">
        <v>2</v>
      </c>
      <c r="C2" s="2" t="s">
        <v>4</v>
      </c>
      <c r="D2" s="2" t="s">
        <v>6</v>
      </c>
      <c r="E2" s="2" t="s">
        <v>8</v>
      </c>
      <c r="F2" s="2" t="s">
        <v>10</v>
      </c>
      <c r="G2" s="2" t="s">
        <v>12</v>
      </c>
      <c r="H2" s="2" t="s">
        <v>14</v>
      </c>
      <c r="I2" s="2" t="s">
        <v>16</v>
      </c>
      <c r="J2" s="2" t="s">
        <v>18</v>
      </c>
      <c r="K2" s="2" t="s">
        <v>20</v>
      </c>
    </row>
    <row r="3" spans="1:11" x14ac:dyDescent="0.2">
      <c r="A3" s="2">
        <v>1</v>
      </c>
      <c r="B3" s="2" t="s">
        <v>89</v>
      </c>
      <c r="C3" s="2" t="s">
        <v>89</v>
      </c>
      <c r="D3" s="2" t="s">
        <v>96</v>
      </c>
      <c r="E3" s="2">
        <v>0</v>
      </c>
    </row>
    <row r="4" spans="1:11" x14ac:dyDescent="0.2">
      <c r="A4" s="2">
        <v>2</v>
      </c>
      <c r="B4" s="2" t="s">
        <v>95</v>
      </c>
      <c r="C4" s="2" t="s">
        <v>95</v>
      </c>
      <c r="E4" s="2">
        <v>30</v>
      </c>
      <c r="F4" s="2" t="s">
        <v>96</v>
      </c>
    </row>
    <row r="5" spans="1:11" x14ac:dyDescent="0.2">
      <c r="A5" s="2">
        <v>3</v>
      </c>
      <c r="B5" s="2" t="s">
        <v>91</v>
      </c>
      <c r="C5" s="2" t="s">
        <v>91</v>
      </c>
      <c r="E5" s="2">
        <v>60</v>
      </c>
      <c r="F5" s="2" t="s">
        <v>96</v>
      </c>
    </row>
    <row r="6" spans="1:11" x14ac:dyDescent="0.2">
      <c r="A6" s="2">
        <v>4</v>
      </c>
      <c r="B6" s="2" t="s">
        <v>92</v>
      </c>
      <c r="C6" s="2" t="s">
        <v>92</v>
      </c>
      <c r="E6" s="2">
        <v>90</v>
      </c>
      <c r="F6" s="2" t="s">
        <v>96</v>
      </c>
    </row>
    <row r="7" spans="1:11" x14ac:dyDescent="0.2">
      <c r="A7" s="2">
        <v>5</v>
      </c>
      <c r="B7" s="2" t="s">
        <v>93</v>
      </c>
      <c r="C7" s="2" t="s">
        <v>93</v>
      </c>
      <c r="D7" s="2" t="s">
        <v>96</v>
      </c>
      <c r="E7" s="2">
        <v>0</v>
      </c>
    </row>
    <row r="8" spans="1:11" x14ac:dyDescent="0.2">
      <c r="A8" s="2">
        <v>6</v>
      </c>
      <c r="B8" s="2" t="s">
        <v>94</v>
      </c>
      <c r="C8" s="2" t="s">
        <v>94</v>
      </c>
      <c r="E8" s="2">
        <v>30</v>
      </c>
    </row>
  </sheetData>
  <phoneticPr fontId="1" type="noConversion"/>
  <dataValidations count="1">
    <dataValidation type="list" allowBlank="1" showInputMessage="1" showErrorMessage="1" sqref="D3:D8 F3:F8" xr:uid="{A44B671A-671F-4993-8807-22E2D00CF2E7}">
      <formula1>"Y,N"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630EF-379B-4B53-91C4-C38BD97F524F}">
  <dimension ref="A2:F7"/>
  <sheetViews>
    <sheetView workbookViewId="0">
      <selection activeCell="C3" sqref="C3"/>
    </sheetView>
  </sheetViews>
  <sheetFormatPr defaultRowHeight="14.25" x14ac:dyDescent="0.2"/>
  <cols>
    <col min="1" max="1" width="7.25" bestFit="1" customWidth="1"/>
    <col min="2" max="2" width="11" bestFit="1" customWidth="1"/>
    <col min="3" max="6" width="8.25" bestFit="1" customWidth="1"/>
  </cols>
  <sheetData>
    <row r="2" spans="1:6" x14ac:dyDescent="0.2">
      <c r="A2" s="1" t="s">
        <v>0</v>
      </c>
      <c r="B2" t="s">
        <v>22</v>
      </c>
      <c r="C2" t="s">
        <v>24</v>
      </c>
      <c r="D2" t="s">
        <v>26</v>
      </c>
      <c r="E2" t="s">
        <v>28</v>
      </c>
      <c r="F2" t="s">
        <v>85</v>
      </c>
    </row>
    <row r="3" spans="1:6" x14ac:dyDescent="0.2">
      <c r="A3">
        <v>1</v>
      </c>
      <c r="B3" t="s">
        <v>98</v>
      </c>
      <c r="C3">
        <v>11</v>
      </c>
    </row>
    <row r="4" spans="1:6" x14ac:dyDescent="0.2">
      <c r="A4">
        <v>2</v>
      </c>
      <c r="B4" t="s">
        <v>99</v>
      </c>
      <c r="C4">
        <v>222</v>
      </c>
    </row>
    <row r="5" spans="1:6" x14ac:dyDescent="0.2">
      <c r="A5">
        <v>3</v>
      </c>
      <c r="B5" t="s">
        <v>100</v>
      </c>
      <c r="C5">
        <v>3333</v>
      </c>
    </row>
    <row r="6" spans="1:6" x14ac:dyDescent="0.2">
      <c r="A6">
        <v>4</v>
      </c>
      <c r="B6" t="s">
        <v>101</v>
      </c>
      <c r="C6">
        <v>44444</v>
      </c>
    </row>
    <row r="7" spans="1:6" x14ac:dyDescent="0.2">
      <c r="A7">
        <v>5</v>
      </c>
      <c r="B7" t="s">
        <v>102</v>
      </c>
      <c r="C7">
        <v>555555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427EF-BE21-45C6-AECB-32EAF30C198E}">
  <dimension ref="A1:Y11"/>
  <sheetViews>
    <sheetView topLeftCell="P1" workbookViewId="0">
      <selection activeCell="R3" sqref="R3"/>
    </sheetView>
  </sheetViews>
  <sheetFormatPr defaultRowHeight="14.25" x14ac:dyDescent="0.2"/>
  <cols>
    <col min="1" max="2" width="11.625" bestFit="1" customWidth="1"/>
    <col min="3" max="3" width="9.125" bestFit="1" customWidth="1"/>
    <col min="4" max="4" width="11" bestFit="1" customWidth="1"/>
    <col min="5" max="5" width="8.25" bestFit="1" customWidth="1"/>
    <col min="6" max="6" width="11" bestFit="1" customWidth="1"/>
    <col min="7" max="8" width="7.25" bestFit="1" customWidth="1"/>
    <col min="9" max="9" width="11.625" bestFit="1" customWidth="1"/>
    <col min="10" max="11" width="9.125" bestFit="1" customWidth="1"/>
    <col min="12" max="12" width="15" bestFit="1" customWidth="1"/>
    <col min="13" max="13" width="19.25" bestFit="1" customWidth="1"/>
    <col min="14" max="14" width="9.125" bestFit="1" customWidth="1"/>
    <col min="15" max="15" width="13" bestFit="1" customWidth="1"/>
    <col min="16" max="16" width="9.125" bestFit="1" customWidth="1"/>
    <col min="17" max="19" width="11" bestFit="1" customWidth="1"/>
    <col min="20" max="20" width="15" bestFit="1" customWidth="1"/>
    <col min="21" max="23" width="11" bestFit="1" customWidth="1"/>
    <col min="24" max="24" width="7.25" bestFit="1" customWidth="1"/>
    <col min="25" max="25" width="11" bestFit="1" customWidth="1"/>
  </cols>
  <sheetData>
    <row r="1" spans="1:25" x14ac:dyDescent="0.2">
      <c r="A1" t="s">
        <v>103</v>
      </c>
    </row>
    <row r="2" spans="1:25" x14ac:dyDescent="0.2">
      <c r="A2" s="1" t="s">
        <v>30</v>
      </c>
      <c r="B2" t="s">
        <v>32</v>
      </c>
      <c r="C2" s="5" t="s">
        <v>34</v>
      </c>
      <c r="D2" s="5" t="s">
        <v>22</v>
      </c>
      <c r="E2" s="6" t="s">
        <v>24</v>
      </c>
      <c r="F2" t="s">
        <v>36</v>
      </c>
      <c r="G2" t="s">
        <v>62</v>
      </c>
      <c r="H2" s="7" t="s">
        <v>64</v>
      </c>
      <c r="I2" t="s">
        <v>38</v>
      </c>
      <c r="J2" t="s">
        <v>40</v>
      </c>
      <c r="K2" t="s">
        <v>42</v>
      </c>
      <c r="L2" s="6" t="s">
        <v>44</v>
      </c>
      <c r="M2" s="6" t="s">
        <v>46</v>
      </c>
      <c r="N2" s="6" t="s">
        <v>48</v>
      </c>
      <c r="O2" s="6" t="s">
        <v>50</v>
      </c>
      <c r="P2" s="6" t="s">
        <v>52</v>
      </c>
      <c r="Q2" s="6" t="s">
        <v>54</v>
      </c>
      <c r="R2" s="7" t="s">
        <v>58</v>
      </c>
      <c r="S2" s="7" t="s">
        <v>56</v>
      </c>
      <c r="T2" t="s">
        <v>60</v>
      </c>
      <c r="U2" t="s">
        <v>66</v>
      </c>
      <c r="V2" s="7" t="s">
        <v>68</v>
      </c>
      <c r="W2" s="7" t="s">
        <v>70</v>
      </c>
      <c r="X2" s="6" t="s">
        <v>72</v>
      </c>
      <c r="Y2" s="7" t="s">
        <v>74</v>
      </c>
    </row>
    <row r="3" spans="1:25" x14ac:dyDescent="0.2">
      <c r="A3">
        <v>2019071901</v>
      </c>
      <c r="B3" s="4">
        <v>43665</v>
      </c>
      <c r="C3" t="s">
        <v>88</v>
      </c>
      <c r="D3" t="s">
        <v>97</v>
      </c>
      <c r="E3">
        <v>11</v>
      </c>
      <c r="F3">
        <v>5</v>
      </c>
      <c r="G3">
        <v>120</v>
      </c>
      <c r="H3">
        <f>采购业务进度和对账[[#This Row],[单价]]*采购业务进度和对账[[#This Row],[下单数量]]</f>
        <v>600</v>
      </c>
      <c r="I3" s="4">
        <v>43675</v>
      </c>
      <c r="L3">
        <v>2</v>
      </c>
      <c r="M3" s="4">
        <v>43668</v>
      </c>
      <c r="N3" t="s">
        <v>104</v>
      </c>
      <c r="O3">
        <v>1</v>
      </c>
      <c r="Q3" s="4">
        <v>43668</v>
      </c>
      <c r="R3">
        <f>采购业务进度和对账[[#This Row],[下单数量]]-采购业务进度和对账[[#This Row],[收货总数量]]</f>
        <v>4</v>
      </c>
      <c r="S3" t="str">
        <f>IF(采购业务进度和对账[[#This Row],[预定交期]]&lt;采购业务进度和对账[[#This Row],[收货日期]], "Y", "N")</f>
        <v>N</v>
      </c>
      <c r="V3">
        <f>采购业务进度和对账[[#This Row],[收货总数量]]-采购业务进度和对账[[#This Row],[不良退回数量]]+采购业务进度和对账[[#This Row],[补货数量]]</f>
        <v>1</v>
      </c>
      <c r="W3">
        <f>采购业务进度和对账[[#This Row],[结账数量]]*采购业务进度和对账[[#This Row],[单价]]</f>
        <v>120</v>
      </c>
      <c r="X3">
        <v>30</v>
      </c>
      <c r="Y3" s="4">
        <f>IF(采购业务进度和对账[[#This Row],[收货日期]]&lt;&gt;"", 采购业务进度和对账[[#This Row],[收货日期]]+采购业务进度和对账[[#This Row],[账期]], "")</f>
        <v>43698</v>
      </c>
    </row>
    <row r="4" spans="1:25" x14ac:dyDescent="0.2">
      <c r="A4">
        <v>2019071902</v>
      </c>
      <c r="B4" s="4">
        <v>43665</v>
      </c>
      <c r="C4" t="s">
        <v>88</v>
      </c>
      <c r="D4" t="s">
        <v>99</v>
      </c>
      <c r="E4">
        <v>222</v>
      </c>
      <c r="F4">
        <v>12</v>
      </c>
      <c r="G4">
        <v>116.5</v>
      </c>
      <c r="H4">
        <f>采购业务进度和对账[[#This Row],[单价]]*采购业务进度和对账[[#This Row],[下单数量]]</f>
        <v>1398</v>
      </c>
      <c r="I4" s="4">
        <v>43675</v>
      </c>
      <c r="L4">
        <v>0</v>
      </c>
      <c r="M4" s="4"/>
      <c r="O4">
        <v>0</v>
      </c>
      <c r="Q4" s="4"/>
      <c r="R4">
        <f>采购业务进度和对账[[#This Row],[下单数量]]-采购业务进度和对账[[#This Row],[收货总数量]]</f>
        <v>12</v>
      </c>
      <c r="S4" t="str">
        <f>IF(采购业务进度和对账[[#This Row],[预定交期]]&lt;采购业务进度和对账[[#This Row],[收货日期]], "Y", "N")</f>
        <v>N</v>
      </c>
      <c r="V4">
        <f>采购业务进度和对账[[#This Row],[收货总数量]]-采购业务进度和对账[[#This Row],[不良退回数量]]+采购业务进度和对账[[#This Row],[补货数量]]</f>
        <v>0</v>
      </c>
      <c r="W4">
        <f>采购业务进度和对账[[#This Row],[结账数量]]*采购业务进度和对账[[#This Row],[单价]]</f>
        <v>0</v>
      </c>
      <c r="X4">
        <v>0</v>
      </c>
      <c r="Y4" t="str">
        <f>IF(采购业务进度和对账[[#This Row],[收货日期]]&lt;&gt;"", 采购业务进度和对账[[#This Row],[收货日期]]+采购业务进度和对账[[#This Row],[账期]], "")</f>
        <v/>
      </c>
    </row>
    <row r="5" spans="1:25" x14ac:dyDescent="0.2">
      <c r="A5">
        <v>2019071903</v>
      </c>
      <c r="B5" s="4">
        <v>43665</v>
      </c>
      <c r="C5" t="s">
        <v>88</v>
      </c>
      <c r="D5" t="s">
        <v>100</v>
      </c>
      <c r="E5">
        <v>3333</v>
      </c>
      <c r="F5">
        <v>55</v>
      </c>
      <c r="G5">
        <v>98</v>
      </c>
      <c r="H5">
        <f>采购业务进度和对账[[#This Row],[单价]]*采购业务进度和对账[[#This Row],[下单数量]]</f>
        <v>5390</v>
      </c>
      <c r="I5" s="4">
        <v>43675</v>
      </c>
      <c r="L5">
        <v>0</v>
      </c>
      <c r="M5" s="4"/>
      <c r="O5">
        <v>0</v>
      </c>
      <c r="Q5" s="4"/>
      <c r="R5">
        <f>采购业务进度和对账[[#This Row],[下单数量]]-采购业务进度和对账[[#This Row],[收货总数量]]</f>
        <v>55</v>
      </c>
      <c r="S5" t="str">
        <f>IF(采购业务进度和对账[[#This Row],[预定交期]]&lt;采购业务进度和对账[[#This Row],[收货日期]], "Y", "N")</f>
        <v>N</v>
      </c>
      <c r="V5">
        <f>采购业务进度和对账[[#This Row],[收货总数量]]-采购业务进度和对账[[#This Row],[不良退回数量]]+采购业务进度和对账[[#This Row],[补货数量]]</f>
        <v>0</v>
      </c>
      <c r="W5">
        <f>采购业务进度和对账[[#This Row],[结账数量]]*采购业务进度和对账[[#This Row],[单价]]</f>
        <v>0</v>
      </c>
      <c r="X5">
        <v>0</v>
      </c>
      <c r="Y5" t="str">
        <f>IF(采购业务进度和对账[[#This Row],[收货日期]]&lt;&gt;"", 采购业务进度和对账[[#This Row],[收货日期]]+采购业务进度和对账[[#This Row],[账期]], "")</f>
        <v/>
      </c>
    </row>
    <row r="6" spans="1:25" x14ac:dyDescent="0.2">
      <c r="A6">
        <v>2019071904</v>
      </c>
      <c r="B6" s="4">
        <v>43665</v>
      </c>
      <c r="C6" t="s">
        <v>88</v>
      </c>
      <c r="D6" t="s">
        <v>101</v>
      </c>
      <c r="E6">
        <v>44444</v>
      </c>
      <c r="F6">
        <v>4</v>
      </c>
      <c r="G6">
        <v>360</v>
      </c>
      <c r="H6">
        <f>采购业务进度和对账[[#This Row],[单价]]*采购业务进度和对账[[#This Row],[下单数量]]</f>
        <v>1440</v>
      </c>
      <c r="I6" s="4">
        <v>43675</v>
      </c>
      <c r="L6">
        <v>0</v>
      </c>
      <c r="M6" s="4"/>
      <c r="O6">
        <v>0</v>
      </c>
      <c r="Q6" s="4"/>
      <c r="R6">
        <f>采购业务进度和对账[[#This Row],[下单数量]]-采购业务进度和对账[[#This Row],[收货总数量]]</f>
        <v>4</v>
      </c>
      <c r="S6" t="str">
        <f>IF(采购业务进度和对账[[#This Row],[预定交期]]&lt;采购业务进度和对账[[#This Row],[收货日期]], "Y", "N")</f>
        <v>N</v>
      </c>
      <c r="V6">
        <f>采购业务进度和对账[[#This Row],[收货总数量]]-采购业务进度和对账[[#This Row],[不良退回数量]]+采购业务进度和对账[[#This Row],[补货数量]]</f>
        <v>0</v>
      </c>
      <c r="W6">
        <f>采购业务进度和对账[[#This Row],[结账数量]]*采购业务进度和对账[[#This Row],[单价]]</f>
        <v>0</v>
      </c>
      <c r="X6">
        <v>0</v>
      </c>
      <c r="Y6" t="str">
        <f>IF(采购业务进度和对账[[#This Row],[收货日期]]&lt;&gt;"", 采购业务进度和对账[[#This Row],[收货日期]]+采购业务进度和对账[[#This Row],[账期]], "")</f>
        <v/>
      </c>
    </row>
    <row r="7" spans="1:25" x14ac:dyDescent="0.2">
      <c r="A7">
        <v>2019071905</v>
      </c>
      <c r="B7" s="4">
        <v>43665</v>
      </c>
      <c r="C7" t="s">
        <v>90</v>
      </c>
      <c r="D7" t="s">
        <v>97</v>
      </c>
      <c r="E7">
        <v>11</v>
      </c>
      <c r="F7">
        <v>5</v>
      </c>
      <c r="G7">
        <v>120</v>
      </c>
      <c r="H7">
        <f>采购业务进度和对账[[#This Row],[单价]]*采购业务进度和对账[[#This Row],[下单数量]]</f>
        <v>600</v>
      </c>
      <c r="I7" s="4">
        <v>43675</v>
      </c>
      <c r="L7">
        <v>0</v>
      </c>
      <c r="M7" s="4"/>
      <c r="O7">
        <v>0</v>
      </c>
      <c r="Q7" s="4"/>
      <c r="R7">
        <f>采购业务进度和对账[[#This Row],[下单数量]]-采购业务进度和对账[[#This Row],[收货总数量]]</f>
        <v>5</v>
      </c>
      <c r="S7" t="str">
        <f>IF(采购业务进度和对账[[#This Row],[预定交期]]&lt;采购业务进度和对账[[#This Row],[收货日期]], "Y", "N")</f>
        <v>N</v>
      </c>
      <c r="V7">
        <f>采购业务进度和对账[[#This Row],[收货总数量]]-采购业务进度和对账[[#This Row],[不良退回数量]]+采购业务进度和对账[[#This Row],[补货数量]]</f>
        <v>0</v>
      </c>
      <c r="W7">
        <f>采购业务进度和对账[[#This Row],[结账数量]]*采购业务进度和对账[[#This Row],[单价]]</f>
        <v>0</v>
      </c>
      <c r="X7">
        <v>30</v>
      </c>
      <c r="Y7" t="str">
        <f>IF(采购业务进度和对账[[#This Row],[收货日期]]&lt;&gt;"", 采购业务进度和对账[[#This Row],[收货日期]]+采购业务进度和对账[[#This Row],[账期]], "")</f>
        <v/>
      </c>
    </row>
    <row r="8" spans="1:25" x14ac:dyDescent="0.2">
      <c r="A8">
        <v>2019071906</v>
      </c>
      <c r="B8" s="4">
        <v>43665</v>
      </c>
      <c r="C8" t="s">
        <v>90</v>
      </c>
      <c r="D8" t="s">
        <v>99</v>
      </c>
      <c r="E8">
        <v>222</v>
      </c>
      <c r="F8">
        <v>12</v>
      </c>
      <c r="G8">
        <v>118</v>
      </c>
      <c r="H8">
        <f>采购业务进度和对账[[#This Row],[单价]]*采购业务进度和对账[[#This Row],[下单数量]]</f>
        <v>1416</v>
      </c>
      <c r="I8" s="4">
        <v>43675</v>
      </c>
      <c r="L8">
        <v>0</v>
      </c>
      <c r="M8" s="4"/>
      <c r="O8">
        <v>0</v>
      </c>
      <c r="Q8" s="4"/>
      <c r="R8">
        <f>采购业务进度和对账[[#This Row],[下单数量]]-采购业务进度和对账[[#This Row],[收货总数量]]</f>
        <v>12</v>
      </c>
      <c r="S8" t="str">
        <f>IF(采购业务进度和对账[[#This Row],[预定交期]]&lt;采购业务进度和对账[[#This Row],[收货日期]], "Y", "N")</f>
        <v>N</v>
      </c>
      <c r="V8">
        <f>采购业务进度和对账[[#This Row],[收货总数量]]-采购业务进度和对账[[#This Row],[不良退回数量]]+采购业务进度和对账[[#This Row],[补货数量]]</f>
        <v>0</v>
      </c>
      <c r="W8">
        <f>采购业务进度和对账[[#This Row],[结账数量]]*采购业务进度和对账[[#This Row],[单价]]</f>
        <v>0</v>
      </c>
      <c r="X8">
        <v>30</v>
      </c>
      <c r="Y8" t="str">
        <f>IF(采购业务进度和对账[[#This Row],[收货日期]]&lt;&gt;"", 采购业务进度和对账[[#This Row],[收货日期]]+采购业务进度和对账[[#This Row],[账期]], "")</f>
        <v/>
      </c>
    </row>
    <row r="9" spans="1:25" x14ac:dyDescent="0.2">
      <c r="A9">
        <v>2019071907</v>
      </c>
      <c r="B9" s="4">
        <v>43665</v>
      </c>
      <c r="C9" t="s">
        <v>93</v>
      </c>
      <c r="D9" t="s">
        <v>97</v>
      </c>
      <c r="E9">
        <v>11</v>
      </c>
      <c r="F9">
        <v>6</v>
      </c>
      <c r="G9">
        <v>116</v>
      </c>
      <c r="H9">
        <f>采购业务进度和对账[[#This Row],[单价]]*采购业务进度和对账[[#This Row],[下单数量]]</f>
        <v>696</v>
      </c>
      <c r="I9" s="4">
        <v>43675</v>
      </c>
      <c r="L9">
        <v>0</v>
      </c>
      <c r="M9" s="4"/>
      <c r="O9">
        <v>0</v>
      </c>
      <c r="Q9" s="4"/>
      <c r="R9">
        <f>采购业务进度和对账[[#This Row],[下单数量]]-采购业务进度和对账[[#This Row],[收货总数量]]</f>
        <v>6</v>
      </c>
      <c r="S9" t="str">
        <f>IF(采购业务进度和对账[[#This Row],[预定交期]]&lt;采购业务进度和对账[[#This Row],[收货日期]], "Y", "N")</f>
        <v>N</v>
      </c>
      <c r="V9">
        <f>采购业务进度和对账[[#This Row],[收货总数量]]-采购业务进度和对账[[#This Row],[不良退回数量]]+采购业务进度和对账[[#This Row],[补货数量]]</f>
        <v>0</v>
      </c>
      <c r="W9">
        <f>采购业务进度和对账[[#This Row],[结账数量]]*采购业务进度和对账[[#This Row],[单价]]</f>
        <v>0</v>
      </c>
      <c r="X9">
        <v>0</v>
      </c>
      <c r="Y9" t="str">
        <f>IF(采购业务进度和对账[[#This Row],[收货日期]]&lt;&gt;"", 采购业务进度和对账[[#This Row],[收货日期]]+采购业务进度和对账[[#This Row],[账期]], "")</f>
        <v/>
      </c>
    </row>
    <row r="10" spans="1:25" x14ac:dyDescent="0.2">
      <c r="A10">
        <v>2019071908</v>
      </c>
      <c r="B10" s="4">
        <v>43665</v>
      </c>
      <c r="C10" t="s">
        <v>93</v>
      </c>
      <c r="D10" t="s">
        <v>102</v>
      </c>
      <c r="E10">
        <v>555555</v>
      </c>
      <c r="F10">
        <v>300</v>
      </c>
      <c r="G10">
        <v>4.5</v>
      </c>
      <c r="H10">
        <f>采购业务进度和对账[[#This Row],[单价]]*采购业务进度和对账[[#This Row],[下单数量]]</f>
        <v>1350</v>
      </c>
      <c r="I10" s="4">
        <v>43675</v>
      </c>
      <c r="L10">
        <v>0</v>
      </c>
      <c r="M10" s="4"/>
      <c r="O10">
        <v>0</v>
      </c>
      <c r="Q10" s="4"/>
      <c r="R10">
        <f>采购业务进度和对账[[#This Row],[下单数量]]-采购业务进度和对账[[#This Row],[收货总数量]]</f>
        <v>300</v>
      </c>
      <c r="S10" t="str">
        <f>IF(采购业务进度和对账[[#This Row],[预定交期]]&lt;采购业务进度和对账[[#This Row],[收货日期]], "Y", "N")</f>
        <v>N</v>
      </c>
      <c r="V10">
        <f>采购业务进度和对账[[#This Row],[收货总数量]]-采购业务进度和对账[[#This Row],[不良退回数量]]+采购业务进度和对账[[#This Row],[补货数量]]</f>
        <v>0</v>
      </c>
      <c r="W10">
        <f>采购业务进度和对账[[#This Row],[结账数量]]*采购业务进度和对账[[#This Row],[单价]]</f>
        <v>0</v>
      </c>
      <c r="X10">
        <v>0</v>
      </c>
      <c r="Y10" t="str">
        <f>IF(采购业务进度和对账[[#This Row],[收货日期]]&lt;&gt;"", 采购业务进度和对账[[#This Row],[收货日期]]+采购业务进度和对账[[#This Row],[账期]], "")</f>
        <v/>
      </c>
    </row>
    <row r="11" spans="1:25" x14ac:dyDescent="0.2">
      <c r="A11">
        <v>2019071909</v>
      </c>
      <c r="B11" s="4">
        <v>43665</v>
      </c>
      <c r="C11" t="s">
        <v>93</v>
      </c>
      <c r="D11" t="s">
        <v>101</v>
      </c>
      <c r="E11">
        <v>44444</v>
      </c>
      <c r="F11">
        <v>10</v>
      </c>
      <c r="G11">
        <v>320</v>
      </c>
      <c r="H11">
        <f>采购业务进度和对账[[#This Row],[单价]]*采购业务进度和对账[[#This Row],[下单数量]]</f>
        <v>3200</v>
      </c>
      <c r="I11" s="4">
        <v>43675</v>
      </c>
      <c r="L11">
        <v>0</v>
      </c>
      <c r="M11" s="4"/>
      <c r="O11">
        <v>0</v>
      </c>
      <c r="Q11" s="4"/>
      <c r="R11">
        <f>采购业务进度和对账[[#This Row],[下单数量]]-采购业务进度和对账[[#This Row],[收货总数量]]</f>
        <v>10</v>
      </c>
      <c r="S11" t="str">
        <f>IF(采购业务进度和对账[[#This Row],[预定交期]]&lt;采购业务进度和对账[[#This Row],[收货日期]], "Y", "N")</f>
        <v>N</v>
      </c>
      <c r="V11">
        <f>采购业务进度和对账[[#This Row],[收货总数量]]-采购业务进度和对账[[#This Row],[不良退回数量]]+采购业务进度和对账[[#This Row],[补货数量]]</f>
        <v>0</v>
      </c>
      <c r="W11">
        <f>采购业务进度和对账[[#This Row],[结账数量]]*采购业务进度和对账[[#This Row],[单价]]</f>
        <v>0</v>
      </c>
      <c r="X11">
        <v>0</v>
      </c>
      <c r="Y11" t="str">
        <f>IF(采购业务进度和对账[[#This Row],[收货日期]]&lt;&gt;"", 采购业务进度和对账[[#This Row],[收货日期]]+采购业务进度和对账[[#This Row],[账期]], "")</f>
        <v/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9157E-3A15-4869-BF6B-E870225A0F59}">
  <dimension ref="A1:N4"/>
  <sheetViews>
    <sheetView workbookViewId="0"/>
  </sheetViews>
  <sheetFormatPr defaultRowHeight="14.25" x14ac:dyDescent="0.2"/>
  <cols>
    <col min="1" max="1" width="7.25" bestFit="1" customWidth="1"/>
    <col min="2" max="2" width="11.625" bestFit="1" customWidth="1"/>
    <col min="3" max="3" width="11" bestFit="1" customWidth="1"/>
    <col min="4" max="4" width="9.125" bestFit="1" customWidth="1"/>
    <col min="5" max="5" width="11" bestFit="1" customWidth="1"/>
    <col min="6" max="6" width="12" bestFit="1" customWidth="1"/>
    <col min="7" max="10" width="11" bestFit="1" customWidth="1"/>
    <col min="11" max="14" width="7.25" bestFit="1" customWidth="1"/>
  </cols>
  <sheetData>
    <row r="1" spans="1:14" x14ac:dyDescent="0.2">
      <c r="A1" s="9" t="s">
        <v>0</v>
      </c>
      <c r="B1" s="10" t="s">
        <v>30</v>
      </c>
      <c r="C1" s="11" t="s">
        <v>32</v>
      </c>
      <c r="D1" s="11" t="s">
        <v>34</v>
      </c>
      <c r="E1" s="11" t="s">
        <v>22</v>
      </c>
      <c r="F1" s="11" t="s">
        <v>105</v>
      </c>
      <c r="G1" s="11" t="s">
        <v>36</v>
      </c>
      <c r="H1" s="11" t="s">
        <v>38</v>
      </c>
      <c r="I1" s="8" t="s">
        <v>106</v>
      </c>
      <c r="J1" s="8" t="s">
        <v>107</v>
      </c>
      <c r="K1" s="8" t="s">
        <v>108</v>
      </c>
      <c r="L1" s="8" t="s">
        <v>109</v>
      </c>
      <c r="M1" s="8" t="s">
        <v>110</v>
      </c>
      <c r="N1" s="8" t="s">
        <v>111</v>
      </c>
    </row>
    <row r="2" spans="1:14" x14ac:dyDescent="0.2">
      <c r="A2">
        <v>1</v>
      </c>
      <c r="B2">
        <v>2019071901</v>
      </c>
      <c r="C2">
        <v>43665</v>
      </c>
      <c r="D2" t="s">
        <v>89</v>
      </c>
      <c r="E2" t="s">
        <v>98</v>
      </c>
      <c r="F2">
        <v>11</v>
      </c>
      <c r="G2">
        <v>5</v>
      </c>
      <c r="H2">
        <v>43675</v>
      </c>
      <c r="I2">
        <v>1</v>
      </c>
      <c r="J2" s="4">
        <v>43668</v>
      </c>
    </row>
    <row r="3" spans="1:14" x14ac:dyDescent="0.2">
      <c r="A3">
        <v>2</v>
      </c>
      <c r="J3" s="4"/>
    </row>
    <row r="4" spans="1:14" x14ac:dyDescent="0.2">
      <c r="A4">
        <v>3</v>
      </c>
      <c r="J4" s="4"/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0F999-F8E8-4802-BC08-EAD90E56AD40}">
  <dimension ref="A1:O3"/>
  <sheetViews>
    <sheetView tabSelected="1" workbookViewId="0"/>
  </sheetViews>
  <sheetFormatPr defaultRowHeight="14.25" x14ac:dyDescent="0.2"/>
  <cols>
    <col min="1" max="1" width="7.25" bestFit="1" customWidth="1"/>
    <col min="2" max="2" width="11.625" bestFit="1" customWidth="1"/>
    <col min="3" max="3" width="11" bestFit="1" customWidth="1"/>
    <col min="4" max="4" width="9.125" bestFit="1" customWidth="1"/>
    <col min="5" max="5" width="11" bestFit="1" customWidth="1"/>
    <col min="6" max="6" width="12" bestFit="1" customWidth="1"/>
    <col min="7" max="10" width="11" bestFit="1" customWidth="1"/>
    <col min="11" max="11" width="9.125" bestFit="1" customWidth="1"/>
    <col min="12" max="12" width="11" bestFit="1" customWidth="1"/>
    <col min="13" max="15" width="8.25" bestFit="1" customWidth="1"/>
  </cols>
  <sheetData>
    <row r="1" spans="1:15" x14ac:dyDescent="0.2">
      <c r="A1" s="9" t="s">
        <v>0</v>
      </c>
      <c r="B1" s="10" t="s">
        <v>30</v>
      </c>
      <c r="C1" s="11" t="s">
        <v>32</v>
      </c>
      <c r="D1" s="11" t="s">
        <v>34</v>
      </c>
      <c r="E1" s="11" t="s">
        <v>22</v>
      </c>
      <c r="F1" s="11" t="s">
        <v>105</v>
      </c>
      <c r="G1" s="11" t="s">
        <v>36</v>
      </c>
      <c r="H1" s="11" t="s">
        <v>38</v>
      </c>
      <c r="I1" s="8" t="s">
        <v>112</v>
      </c>
      <c r="J1" s="8" t="s">
        <v>113</v>
      </c>
      <c r="K1" s="8" t="s">
        <v>48</v>
      </c>
      <c r="L1" s="8" t="s">
        <v>114</v>
      </c>
      <c r="M1" s="8" t="s">
        <v>24</v>
      </c>
      <c r="N1" s="8" t="s">
        <v>26</v>
      </c>
      <c r="O1" s="8" t="s">
        <v>28</v>
      </c>
    </row>
    <row r="2" spans="1:15" x14ac:dyDescent="0.2">
      <c r="A2">
        <v>1</v>
      </c>
      <c r="B2">
        <v>2019071901</v>
      </c>
      <c r="C2">
        <v>43665</v>
      </c>
      <c r="D2" t="s">
        <v>89</v>
      </c>
      <c r="E2" t="s">
        <v>98</v>
      </c>
      <c r="F2">
        <v>11</v>
      </c>
      <c r="G2">
        <v>5</v>
      </c>
      <c r="H2">
        <v>43675</v>
      </c>
      <c r="I2">
        <v>1</v>
      </c>
      <c r="J2" s="4">
        <v>43668</v>
      </c>
      <c r="K2" t="s">
        <v>104</v>
      </c>
    </row>
    <row r="3" spans="1:15" x14ac:dyDescent="0.2">
      <c r="A3">
        <v>2</v>
      </c>
      <c r="B3">
        <v>2019071901</v>
      </c>
      <c r="C3">
        <v>43665</v>
      </c>
      <c r="D3" t="s">
        <v>89</v>
      </c>
      <c r="E3" t="s">
        <v>98</v>
      </c>
      <c r="F3">
        <v>11</v>
      </c>
      <c r="G3">
        <v>5</v>
      </c>
      <c r="H3">
        <v>43675</v>
      </c>
      <c r="I3">
        <v>1</v>
      </c>
      <c r="J3" s="4">
        <v>43668</v>
      </c>
      <c r="K3" t="s">
        <v>104</v>
      </c>
    </row>
  </sheetData>
  <phoneticPr fontId="1" type="noConversion"/>
  <dataValidations count="1">
    <dataValidation type="list" allowBlank="1" showInputMessage="1" showErrorMessage="1" sqref="L2:L3" xr:uid="{61EB74B7-A737-4F71-ABD9-1D6D5CE60813}">
      <formula1>"Pass"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供应商资料</vt:lpstr>
      <vt:lpstr>原材料资料</vt:lpstr>
      <vt:lpstr>采购业务进度和对账</vt:lpstr>
      <vt:lpstr>采购入库记录</vt:lpstr>
      <vt:lpstr>采购质检记录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2019-07-29T13:00:16Z</dcterms:created>
  <dcterms:modified xsi:type="dcterms:W3CDTF">2019-07-30T09:14:09Z</dcterms:modified>
</cp:coreProperties>
</file>